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f604876346b6616/Tir/Concours du Cristallin/Cristallin 2026/"/>
    </mc:Choice>
  </mc:AlternateContent>
  <xr:revisionPtr revIDLastSave="1014" documentId="8_{5BF020D0-A6AC-40F7-AEA9-AE0BC19E8B76}" xr6:coauthVersionLast="47" xr6:coauthVersionMax="47" xr10:uidLastSave="{9FA524CA-9DFD-4618-94CA-946E687805C0}"/>
  <workbookProtection workbookAlgorithmName="SHA-512" workbookHashValue="+WRfUW3ZjxDguI0O7gs+mAQ/h6rtLQ9i0UvpiqRuwG8kt1hg9K5pTAQXLqX0F2RkZrmet1+nR4srtqahUYhItA==" workbookSaltValue="nmofaDSxhfJ8/ZSFy7DpJw==" workbookSpinCount="100000" lockStructure="1"/>
  <bookViews>
    <workbookView xWindow="-108" yWindow="-108" windowWidth="30936" windowHeight="16776" xr2:uid="{FA07E726-3D85-48E7-8F21-A8882F6DE5BE}"/>
  </bookViews>
  <sheets>
    <sheet name="Feuil1" sheetId="1" r:id="rId1"/>
    <sheet name="Feuil2" sheetId="2" state="hidden" r:id="rId2"/>
  </sheets>
  <definedNames>
    <definedName name="_xlnm.Print_Area" localSheetId="0">Feuil1!$A$1:$Z$37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" i="1" l="1"/>
  <c r="Q13" i="1"/>
  <c r="Q14" i="1"/>
  <c r="Y22" i="1"/>
  <c r="Y23" i="1"/>
  <c r="Y24" i="1"/>
  <c r="Y25" i="1"/>
  <c r="Y15" i="1"/>
  <c r="Y16" i="1"/>
  <c r="Y17" i="1"/>
  <c r="Q21" i="1"/>
  <c r="Y21" i="1" s="1"/>
  <c r="Q22" i="1"/>
  <c r="Q23" i="1"/>
  <c r="Q24" i="1"/>
  <c r="Q25" i="1"/>
  <c r="Q17" i="1"/>
  <c r="Y14" i="1"/>
  <c r="Q15" i="1"/>
  <c r="Q16" i="1"/>
  <c r="AC30" i="1"/>
  <c r="AF30" i="1"/>
  <c r="AE30" i="1"/>
  <c r="AD30" i="1"/>
  <c r="Y31" i="1"/>
  <c r="Y26" i="1" l="1"/>
  <c r="AB30" i="1"/>
  <c r="Y30" i="1" s="1"/>
  <c r="Y18" i="1"/>
  <c r="Y33" i="1" l="1"/>
  <c r="Y32" i="1"/>
</calcChain>
</file>

<file path=xl/sharedStrings.xml><?xml version="1.0" encoding="utf-8"?>
<sst xmlns="http://schemas.openxmlformats.org/spreadsheetml/2006/main" count="78" uniqueCount="62">
  <si>
    <t>Société de tir du Cristallin</t>
  </si>
  <si>
    <t>Vendredi</t>
  </si>
  <si>
    <t>Samedi</t>
  </si>
  <si>
    <t>Responsable :</t>
  </si>
  <si>
    <t>Cible Cristallin</t>
  </si>
  <si>
    <t>Cible Château</t>
  </si>
  <si>
    <t>Montant totale</t>
  </si>
  <si>
    <t>Nom Prénom</t>
  </si>
  <si>
    <t>N° licence</t>
  </si>
  <si>
    <t>Année</t>
  </si>
  <si>
    <t>Arme</t>
  </si>
  <si>
    <t>Livret</t>
  </si>
  <si>
    <t>Total groupe 1</t>
  </si>
  <si>
    <t>Finance de groupe</t>
  </si>
  <si>
    <t>Participant individuel ou 2e groupe</t>
  </si>
  <si>
    <t>Total groupe 2</t>
  </si>
  <si>
    <t>Cible     Bavois</t>
  </si>
  <si>
    <r>
      <t>Possibilité de se restaurer tous les jours sous la cantine.</t>
    </r>
    <r>
      <rPr>
        <b/>
        <sz val="11"/>
        <color theme="1"/>
        <rFont val="Calibri"/>
        <family val="2"/>
      </rPr>
      <t xml:space="preserve"> Y compris samedi midi.</t>
    </r>
  </si>
  <si>
    <t>Remarques pour votre inscription :</t>
  </si>
  <si>
    <t>12 sept.</t>
  </si>
  <si>
    <t>Société :</t>
  </si>
  <si>
    <t>E-mail :</t>
  </si>
  <si>
    <t>...................................</t>
  </si>
  <si>
    <t>Localité :</t>
  </si>
  <si>
    <t>CCP/IBAN :</t>
  </si>
  <si>
    <t>Nom :</t>
  </si>
  <si>
    <t>Prénom :</t>
  </si>
  <si>
    <t>Adresse :</t>
  </si>
  <si>
    <t>NPA :</t>
  </si>
  <si>
    <t>F90</t>
  </si>
  <si>
    <t>F57/02</t>
  </si>
  <si>
    <t>F57/03</t>
  </si>
  <si>
    <t>Mousqueton</t>
  </si>
  <si>
    <t>Nb exercice</t>
  </si>
  <si>
    <t>?</t>
  </si>
  <si>
    <t>oui</t>
  </si>
  <si>
    <t>non</t>
  </si>
  <si>
    <t>Nom du groupe 1 :</t>
  </si>
  <si>
    <t>...............................</t>
  </si>
  <si>
    <t>Nom du groupe 2 :</t>
  </si>
  <si>
    <t>Finance de groupe (40.-)</t>
  </si>
  <si>
    <t>Château</t>
  </si>
  <si>
    <t>Bavois</t>
  </si>
  <si>
    <t>Groupe</t>
  </si>
  <si>
    <t>La société paie :</t>
  </si>
  <si>
    <t>Total à payer par la société</t>
  </si>
  <si>
    <t>Reste à payer par les tireurs</t>
  </si>
  <si>
    <t>Pour les tireurs (exercice = nb de passe par tireur)</t>
  </si>
  <si>
    <t>liv</t>
  </si>
  <si>
    <t>ex</t>
  </si>
  <si>
    <t>gr</t>
  </si>
  <si>
    <t>ind</t>
  </si>
  <si>
    <t>rép</t>
  </si>
  <si>
    <t>Si ce montant n’a pas été versé au préalable sur le CCP de la société, il sera a payé au guichet du stand.
BAN : CH07 0900 0000 1000 9073 1</t>
  </si>
  <si>
    <t>Exercice</t>
  </si>
  <si>
    <t>Participant individuel ou 1er groupe</t>
  </si>
  <si>
    <t>Bavois 2026</t>
  </si>
  <si>
    <t>33e Tir du cristallin</t>
  </si>
  <si>
    <t>11 sept.</t>
  </si>
  <si>
    <t>17h00 - 20h00</t>
  </si>
  <si>
    <t>09h00 - 12h00 13h30-15h30</t>
  </si>
  <si>
    <t>Inscription auprès de : 
Fanolliet Luc - 079/644.75.76
E-mail : contact@tirducristallin.ch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</si>
</sst>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CHF&quot;"/>
    <numFmt numFmtId="165" formatCode="#,##0.\-"/>
    <numFmt numFmtId="166" formatCode="0.\-"/>
  </numFmts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i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22"/>
      <color theme="1"/>
      <name val="Calibri"/>
      <family val="2"/>
    </font>
    <font>
      <sz val="2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theme="1" tint="0.24994659260841701"/>
      </left>
      <right style="medium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medium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24" xfId="0" applyFont="1" applyBorder="1" applyAlignment="1">
      <alignment horizontal="center" vertical="center"/>
    </xf>
    <xf numFmtId="165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3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65" fontId="3" fillId="0" borderId="0" xfId="0" applyNumberFormat="1" applyFont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>
      <alignment horizontal="center" vertical="center"/>
    </xf>
    <xf numFmtId="165" fontId="2" fillId="0" borderId="36" xfId="0" applyNumberFormat="1" applyFont="1" applyBorder="1" applyAlignment="1">
      <alignment horizontal="center" vertical="center"/>
    </xf>
    <xf numFmtId="165" fontId="2" fillId="0" borderId="3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9" xfId="0" applyFont="1" applyBorder="1" applyAlignment="1" applyProtection="1">
      <alignment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23" xfId="0" applyNumberFormat="1" applyFont="1" applyBorder="1" applyAlignment="1">
      <alignment horizontal="right" vertical="center" indent="1"/>
    </xf>
    <xf numFmtId="165" fontId="3" fillId="0" borderId="30" xfId="0" applyNumberFormat="1" applyFont="1" applyBorder="1" applyAlignment="1">
      <alignment horizontal="right" vertical="center" indent="1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165" fontId="3" fillId="0" borderId="11" xfId="0" applyNumberFormat="1" applyFont="1" applyBorder="1" applyAlignment="1" applyProtection="1">
      <alignment horizontal="right" indent="1"/>
      <protection locked="0"/>
    </xf>
    <xf numFmtId="165" fontId="3" fillId="0" borderId="12" xfId="0" applyNumberFormat="1" applyFont="1" applyBorder="1" applyAlignment="1" applyProtection="1">
      <alignment horizontal="right" indent="1"/>
      <protection locked="0"/>
    </xf>
    <xf numFmtId="165" fontId="3" fillId="0" borderId="11" xfId="0" applyNumberFormat="1" applyFont="1" applyBorder="1" applyAlignment="1">
      <alignment horizontal="right" indent="1"/>
    </xf>
    <xf numFmtId="165" fontId="3" fillId="0" borderId="12" xfId="0" applyNumberFormat="1" applyFont="1" applyBorder="1" applyAlignment="1">
      <alignment horizontal="right" indent="1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5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65" fontId="2" fillId="0" borderId="3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26" xfId="0" applyFont="1" applyBorder="1" applyAlignment="1" applyProtection="1">
      <alignment horizontal="left"/>
      <protection locked="0"/>
    </xf>
    <xf numFmtId="0" fontId="3" fillId="0" borderId="32" xfId="0" applyFont="1" applyBorder="1" applyAlignment="1">
      <alignment horizontal="right" vertic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6" fontId="3" fillId="0" borderId="34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0" xfId="0" applyFont="1" applyBorder="1" applyAlignment="1" applyProtection="1">
      <alignment horizontal="center" wrapText="1"/>
      <protection locked="0"/>
    </xf>
    <xf numFmtId="0" fontId="3" fillId="0" borderId="39" xfId="0" applyFont="1" applyBorder="1" applyAlignment="1" applyProtection="1">
      <alignment horizontal="center" wrapText="1"/>
      <protection locked="0"/>
    </xf>
    <xf numFmtId="0" fontId="3" fillId="0" borderId="41" xfId="0" applyFont="1" applyBorder="1" applyAlignment="1" applyProtection="1">
      <alignment horizontal="center" wrapText="1"/>
      <protection locked="0"/>
    </xf>
    <xf numFmtId="0" fontId="3" fillId="0" borderId="42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5" xfId="0" applyFont="1" applyBorder="1" applyAlignment="1" applyProtection="1">
      <alignment horizontal="center" wrapText="1"/>
      <protection locked="0"/>
    </xf>
    <xf numFmtId="0" fontId="3" fillId="0" borderId="31" xfId="0" applyFont="1" applyBorder="1" applyAlignment="1" applyProtection="1">
      <alignment horizontal="center" wrapText="1"/>
      <protection locked="0"/>
    </xf>
    <xf numFmtId="0" fontId="3" fillId="0" borderId="32" xfId="0" applyFont="1" applyBorder="1" applyAlignment="1" applyProtection="1">
      <alignment horizontal="center" wrapText="1"/>
      <protection locked="0"/>
    </xf>
    <xf numFmtId="0" fontId="3" fillId="0" borderId="26" xfId="0" applyFont="1" applyBorder="1" applyAlignment="1" applyProtection="1">
      <alignment horizontal="center" wrapText="1"/>
      <protection locked="0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166" fontId="2" fillId="0" borderId="15" xfId="0" applyNumberFormat="1" applyFont="1" applyBorder="1" applyAlignment="1">
      <alignment horizontal="center" vertical="center"/>
    </xf>
    <xf numFmtId="166" fontId="2" fillId="0" borderId="16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6" fontId="3" fillId="0" borderId="1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7C9D-5FB4-40AD-B933-7670CA72D2CD}">
  <sheetPr>
    <pageSetUpPr fitToPage="1"/>
  </sheetPr>
  <dimension ref="A1:AJ38"/>
  <sheetViews>
    <sheetView tabSelected="1" zoomScale="115" zoomScaleNormal="115" zoomScaleSheetLayoutView="85" zoomScalePageLayoutView="85" workbookViewId="0">
      <selection activeCell="R13" sqref="R13"/>
    </sheetView>
  </sheetViews>
  <sheetFormatPr baseColWidth="10" defaultColWidth="5.33203125" defaultRowHeight="15" customHeight="1" x14ac:dyDescent="0.3"/>
  <cols>
    <col min="1" max="1" width="4.21875" style="1" customWidth="1"/>
    <col min="2" max="3" width="5.33203125" style="1"/>
    <col min="4" max="4" width="3" style="1" customWidth="1"/>
    <col min="5" max="9" width="5.33203125" style="1"/>
    <col min="10" max="10" width="9.6640625" style="1" customWidth="1"/>
    <col min="11" max="11" width="5.33203125" style="1"/>
    <col min="12" max="12" width="5.33203125" style="1" customWidth="1"/>
    <col min="13" max="13" width="5.33203125" style="1"/>
    <col min="14" max="14" width="3.33203125" style="1" customWidth="1"/>
    <col min="15" max="16" width="5.33203125" style="1"/>
    <col min="17" max="17" width="8.21875" style="1" bestFit="1" customWidth="1"/>
    <col min="18" max="18" width="8.21875" style="1" customWidth="1"/>
    <col min="19" max="24" width="4.5546875" style="1" customWidth="1"/>
    <col min="25" max="26" width="5.33203125" style="1"/>
    <col min="27" max="32" width="5.33203125" style="1" hidden="1" customWidth="1"/>
    <col min="33" max="33" width="0" style="1" hidden="1" customWidth="1"/>
    <col min="34" max="16384" width="5.33203125" style="1"/>
  </cols>
  <sheetData>
    <row r="1" spans="1:36" s="35" customFormat="1" ht="27.6" customHeight="1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57</v>
      </c>
      <c r="N1" s="84"/>
      <c r="O1" s="84"/>
      <c r="P1" s="84"/>
      <c r="Q1" s="84"/>
      <c r="R1" s="84"/>
      <c r="S1" s="84"/>
      <c r="T1" s="84" t="s">
        <v>56</v>
      </c>
      <c r="U1" s="84"/>
      <c r="V1" s="84"/>
      <c r="W1" s="84"/>
      <c r="X1" s="84"/>
      <c r="Y1" s="84"/>
      <c r="Z1" s="84"/>
      <c r="AA1" s="84"/>
    </row>
    <row r="2" spans="1:36" s="36" customFormat="1" ht="6.6" customHeight="1" x14ac:dyDescent="0.3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36" s="9" customFormat="1" ht="15" customHeight="1" x14ac:dyDescent="0.3">
      <c r="B3" s="45"/>
      <c r="C3" s="45"/>
      <c r="D3" s="45"/>
      <c r="E3" s="48"/>
      <c r="F3" s="48"/>
      <c r="G3" s="45"/>
      <c r="H3" s="45"/>
      <c r="I3" s="45"/>
    </row>
    <row r="4" spans="1:36" s="9" customFormat="1" ht="15" customHeight="1" x14ac:dyDescent="0.3">
      <c r="B4" s="45" t="s">
        <v>1</v>
      </c>
      <c r="C4" s="45"/>
      <c r="D4" s="45"/>
      <c r="E4" s="48" t="s">
        <v>58</v>
      </c>
      <c r="F4" s="48"/>
      <c r="G4" s="45" t="s">
        <v>59</v>
      </c>
      <c r="H4" s="45"/>
      <c r="I4" s="45"/>
      <c r="L4" s="16" t="s">
        <v>20</v>
      </c>
      <c r="M4" s="43" t="s">
        <v>22</v>
      </c>
      <c r="N4" s="43"/>
      <c r="O4" s="43"/>
      <c r="P4" s="43"/>
      <c r="Q4" s="43"/>
      <c r="R4" s="41" t="s">
        <v>23</v>
      </c>
      <c r="S4" s="41"/>
      <c r="T4" s="43" t="s">
        <v>22</v>
      </c>
      <c r="U4" s="43"/>
      <c r="V4" s="43"/>
      <c r="W4" s="43"/>
      <c r="X4" s="43"/>
      <c r="Y4" s="43"/>
      <c r="Z4" s="43"/>
      <c r="AA4" s="24"/>
      <c r="AB4" s="24"/>
      <c r="AC4" s="24"/>
      <c r="AD4" s="24"/>
    </row>
    <row r="5" spans="1:36" s="9" customFormat="1" ht="15" customHeight="1" x14ac:dyDescent="0.3">
      <c r="B5" s="45" t="s">
        <v>2</v>
      </c>
      <c r="C5" s="45"/>
      <c r="D5" s="45"/>
      <c r="E5" s="48" t="s">
        <v>19</v>
      </c>
      <c r="F5" s="48"/>
      <c r="G5" s="45" t="s">
        <v>60</v>
      </c>
      <c r="H5" s="45"/>
      <c r="I5" s="45"/>
      <c r="J5" s="45"/>
      <c r="L5" s="15" t="s">
        <v>21</v>
      </c>
      <c r="M5" s="44" t="s">
        <v>22</v>
      </c>
      <c r="N5" s="44"/>
      <c r="O5" s="44"/>
      <c r="P5" s="44"/>
      <c r="Q5" s="44"/>
      <c r="R5" s="42" t="s">
        <v>24</v>
      </c>
      <c r="S5" s="42"/>
      <c r="T5" s="44" t="s">
        <v>22</v>
      </c>
      <c r="U5" s="44"/>
      <c r="V5" s="44"/>
      <c r="W5" s="44"/>
      <c r="X5" s="44"/>
      <c r="Y5" s="44"/>
      <c r="Z5" s="44"/>
      <c r="AA5" s="25"/>
      <c r="AB5" s="25"/>
      <c r="AC5" s="25"/>
      <c r="AD5" s="25"/>
    </row>
    <row r="6" spans="1:36" ht="4.8" customHeight="1" x14ac:dyDescent="0.3">
      <c r="B6" s="46"/>
      <c r="C6" s="46"/>
      <c r="D6" s="46"/>
    </row>
    <row r="7" spans="1:36" s="2" customFormat="1" ht="15" customHeight="1" x14ac:dyDescent="0.3">
      <c r="B7" s="47" t="s">
        <v>3</v>
      </c>
      <c r="C7" s="47"/>
      <c r="D7" s="47"/>
      <c r="E7" s="98" t="s">
        <v>25</v>
      </c>
      <c r="F7" s="98"/>
      <c r="G7" s="99" t="s">
        <v>22</v>
      </c>
      <c r="H7" s="99"/>
      <c r="I7" s="99"/>
      <c r="J7" s="99"/>
      <c r="K7" s="99"/>
      <c r="L7" s="99"/>
    </row>
    <row r="8" spans="1:36" s="2" customFormat="1" ht="15" customHeight="1" x14ac:dyDescent="0.3">
      <c r="E8" s="98" t="s">
        <v>26</v>
      </c>
      <c r="F8" s="98"/>
      <c r="G8" s="99" t="s">
        <v>22</v>
      </c>
      <c r="H8" s="99"/>
      <c r="I8" s="99"/>
      <c r="J8" s="99"/>
      <c r="K8" s="99"/>
      <c r="L8" s="99"/>
      <c r="M8" s="98" t="s">
        <v>28</v>
      </c>
      <c r="N8" s="98"/>
      <c r="O8" s="99" t="s">
        <v>22</v>
      </c>
      <c r="P8" s="99"/>
      <c r="Q8" s="99"/>
      <c r="R8" s="99"/>
    </row>
    <row r="9" spans="1:36" s="2" customFormat="1" thickBot="1" x14ac:dyDescent="0.35">
      <c r="E9" s="98" t="s">
        <v>27</v>
      </c>
      <c r="F9" s="98"/>
      <c r="G9" s="99" t="s">
        <v>22</v>
      </c>
      <c r="H9" s="99"/>
      <c r="I9" s="99"/>
      <c r="J9" s="99"/>
      <c r="K9" s="99"/>
      <c r="L9" s="99"/>
      <c r="M9" s="98" t="s">
        <v>23</v>
      </c>
      <c r="N9" s="98"/>
      <c r="O9" s="99" t="s">
        <v>22</v>
      </c>
      <c r="P9" s="99"/>
      <c r="Q9" s="99"/>
      <c r="R9" s="99"/>
    </row>
    <row r="10" spans="1:36" ht="11.4" customHeight="1" thickBot="1" x14ac:dyDescent="0.35">
      <c r="Q10" s="94" t="s">
        <v>11</v>
      </c>
      <c r="R10" s="85" t="s">
        <v>33</v>
      </c>
      <c r="S10" s="85" t="s">
        <v>4</v>
      </c>
      <c r="T10" s="85"/>
      <c r="U10" s="85" t="s">
        <v>16</v>
      </c>
      <c r="V10" s="85"/>
      <c r="W10" s="85" t="s">
        <v>5</v>
      </c>
      <c r="X10" s="86"/>
      <c r="Y10" s="56" t="s">
        <v>6</v>
      </c>
      <c r="Z10" s="57"/>
    </row>
    <row r="11" spans="1:36" ht="18" customHeight="1" thickBot="1" x14ac:dyDescent="0.35">
      <c r="A11" s="49" t="s">
        <v>55</v>
      </c>
      <c r="B11" s="49"/>
      <c r="C11" s="49"/>
      <c r="D11" s="49"/>
      <c r="E11" s="49"/>
      <c r="F11" s="49"/>
      <c r="G11" s="49"/>
      <c r="H11" s="49"/>
      <c r="I11" s="7"/>
      <c r="J11" s="103" t="s">
        <v>37</v>
      </c>
      <c r="K11" s="103"/>
      <c r="L11" s="103"/>
      <c r="M11" s="101" t="s">
        <v>38</v>
      </c>
      <c r="N11" s="101"/>
      <c r="O11" s="101"/>
      <c r="P11" s="102"/>
      <c r="Q11" s="94"/>
      <c r="R11" s="85"/>
      <c r="S11" s="85"/>
      <c r="T11" s="85"/>
      <c r="U11" s="85"/>
      <c r="V11" s="85"/>
      <c r="W11" s="85"/>
      <c r="X11" s="86"/>
      <c r="Y11" s="56"/>
      <c r="Z11" s="57"/>
      <c r="AH11" s="4"/>
      <c r="AJ11" s="4"/>
    </row>
    <row r="12" spans="1:36" s="3" customFormat="1" ht="15" customHeight="1" thickBot="1" x14ac:dyDescent="0.35">
      <c r="A12" s="26"/>
      <c r="B12" s="107" t="s">
        <v>7</v>
      </c>
      <c r="C12" s="108"/>
      <c r="D12" s="108"/>
      <c r="E12" s="108"/>
      <c r="F12" s="108"/>
      <c r="G12" s="108"/>
      <c r="H12" s="108"/>
      <c r="I12" s="108"/>
      <c r="J12" s="109"/>
      <c r="K12" s="72" t="s">
        <v>8</v>
      </c>
      <c r="L12" s="72"/>
      <c r="M12" s="72" t="s">
        <v>9</v>
      </c>
      <c r="N12" s="72"/>
      <c r="O12" s="72" t="s">
        <v>10</v>
      </c>
      <c r="P12" s="73"/>
      <c r="Q12" s="17">
        <v>6</v>
      </c>
      <c r="R12" s="17">
        <v>5</v>
      </c>
      <c r="S12" s="58">
        <v>18</v>
      </c>
      <c r="T12" s="58"/>
      <c r="U12" s="58">
        <v>15</v>
      </c>
      <c r="V12" s="58"/>
      <c r="W12" s="58">
        <v>20</v>
      </c>
      <c r="X12" s="58"/>
      <c r="Y12" s="59"/>
      <c r="Z12" s="60"/>
    </row>
    <row r="13" spans="1:36" ht="15" customHeight="1" thickBot="1" x14ac:dyDescent="0.35">
      <c r="A13" s="18">
        <v>1</v>
      </c>
      <c r="B13" s="104"/>
      <c r="C13" s="105"/>
      <c r="D13" s="105"/>
      <c r="E13" s="105"/>
      <c r="F13" s="105"/>
      <c r="G13" s="105"/>
      <c r="H13" s="105"/>
      <c r="I13" s="105"/>
      <c r="J13" s="106"/>
      <c r="K13" s="75"/>
      <c r="L13" s="75"/>
      <c r="M13" s="75"/>
      <c r="N13" s="75"/>
      <c r="O13" s="75"/>
      <c r="P13" s="75"/>
      <c r="Q13" s="32" t="str">
        <f t="shared" ref="Q13:Q16" si="0">IF(B13="","",6)</f>
        <v/>
      </c>
      <c r="R13" s="28"/>
      <c r="S13" s="61"/>
      <c r="T13" s="61"/>
      <c r="U13" s="62"/>
      <c r="V13" s="63"/>
      <c r="W13" s="62"/>
      <c r="X13" s="64"/>
      <c r="Y13" s="50" t="str">
        <f>IF(B13="","",SUM(Q13,(R13*$R$12),IF(S13="oui",$S$12,0),IF(U13="oui",$U$12,0),IF(W13="oui",$W$12,0)))</f>
        <v/>
      </c>
      <c r="Z13" s="51"/>
    </row>
    <row r="14" spans="1:36" ht="15" customHeight="1" thickBot="1" x14ac:dyDescent="0.35">
      <c r="A14" s="19">
        <v>2</v>
      </c>
      <c r="B14" s="88"/>
      <c r="C14" s="89"/>
      <c r="D14" s="89"/>
      <c r="E14" s="89"/>
      <c r="F14" s="89"/>
      <c r="G14" s="89"/>
      <c r="H14" s="89"/>
      <c r="I14" s="89"/>
      <c r="J14" s="90"/>
      <c r="K14" s="74"/>
      <c r="L14" s="74"/>
      <c r="M14" s="74"/>
      <c r="N14" s="74"/>
      <c r="O14" s="53"/>
      <c r="P14" s="54"/>
      <c r="Q14" s="32" t="str">
        <f t="shared" si="0"/>
        <v/>
      </c>
      <c r="R14" s="29"/>
      <c r="S14" s="52"/>
      <c r="T14" s="52"/>
      <c r="U14" s="53"/>
      <c r="V14" s="54"/>
      <c r="W14" s="53"/>
      <c r="X14" s="55"/>
      <c r="Y14" s="50" t="str">
        <f t="shared" ref="Y14:Y17" si="1">IF(B14="","",SUM(Q14,(R14*$R$12),IF(S14="oui",$S$12,0),IF(U14="oui",$U$12,0),IF(W14="oui",$W$12,0)))</f>
        <v/>
      </c>
      <c r="Z14" s="51"/>
    </row>
    <row r="15" spans="1:36" ht="15" customHeight="1" thickBot="1" x14ac:dyDescent="0.35">
      <c r="A15" s="19">
        <v>3</v>
      </c>
      <c r="B15" s="88"/>
      <c r="C15" s="89"/>
      <c r="D15" s="89"/>
      <c r="E15" s="89"/>
      <c r="F15" s="89"/>
      <c r="G15" s="89"/>
      <c r="H15" s="89"/>
      <c r="I15" s="89"/>
      <c r="J15" s="90"/>
      <c r="K15" s="74"/>
      <c r="L15" s="74"/>
      <c r="M15" s="74"/>
      <c r="N15" s="74"/>
      <c r="O15" s="53"/>
      <c r="P15" s="54"/>
      <c r="Q15" s="32" t="str">
        <f t="shared" si="0"/>
        <v/>
      </c>
      <c r="R15" s="29"/>
      <c r="S15" s="52"/>
      <c r="T15" s="52"/>
      <c r="U15" s="53"/>
      <c r="V15" s="54"/>
      <c r="W15" s="53"/>
      <c r="X15" s="55"/>
      <c r="Y15" s="50" t="str">
        <f t="shared" si="1"/>
        <v/>
      </c>
      <c r="Z15" s="51"/>
    </row>
    <row r="16" spans="1:36" ht="15" customHeight="1" thickBot="1" x14ac:dyDescent="0.35">
      <c r="A16" s="19">
        <v>4</v>
      </c>
      <c r="B16" s="88"/>
      <c r="C16" s="89"/>
      <c r="D16" s="89"/>
      <c r="E16" s="89"/>
      <c r="F16" s="89"/>
      <c r="G16" s="89"/>
      <c r="H16" s="89"/>
      <c r="I16" s="89"/>
      <c r="J16" s="90"/>
      <c r="K16" s="74"/>
      <c r="L16" s="74"/>
      <c r="M16" s="74"/>
      <c r="N16" s="74"/>
      <c r="O16" s="53"/>
      <c r="P16" s="54"/>
      <c r="Q16" s="32" t="str">
        <f t="shared" si="0"/>
        <v/>
      </c>
      <c r="R16" s="29"/>
      <c r="S16" s="52"/>
      <c r="T16" s="52"/>
      <c r="U16" s="53"/>
      <c r="V16" s="54"/>
      <c r="W16" s="53"/>
      <c r="X16" s="55"/>
      <c r="Y16" s="50" t="str">
        <f t="shared" si="1"/>
        <v/>
      </c>
      <c r="Z16" s="51"/>
    </row>
    <row r="17" spans="1:32" thickBot="1" x14ac:dyDescent="0.35">
      <c r="A17" s="20">
        <v>5</v>
      </c>
      <c r="B17" s="91"/>
      <c r="C17" s="92"/>
      <c r="D17" s="92"/>
      <c r="E17" s="92"/>
      <c r="F17" s="92"/>
      <c r="G17" s="92"/>
      <c r="H17" s="92"/>
      <c r="I17" s="92"/>
      <c r="J17" s="93"/>
      <c r="K17" s="87"/>
      <c r="L17" s="87"/>
      <c r="M17" s="87"/>
      <c r="N17" s="87"/>
      <c r="O17" s="77"/>
      <c r="P17" s="78"/>
      <c r="Q17" s="33" t="str">
        <f>IF(B17="","",6)</f>
        <v/>
      </c>
      <c r="R17" s="30"/>
      <c r="S17" s="76"/>
      <c r="T17" s="76"/>
      <c r="U17" s="77"/>
      <c r="V17" s="78"/>
      <c r="W17" s="77"/>
      <c r="X17" s="100"/>
      <c r="Y17" s="50" t="str">
        <f t="shared" si="1"/>
        <v/>
      </c>
      <c r="Z17" s="51"/>
    </row>
    <row r="18" spans="1:32" ht="15" customHeight="1" thickBot="1" x14ac:dyDescent="0.35">
      <c r="S18" s="5"/>
      <c r="V18" s="69" t="s">
        <v>12</v>
      </c>
      <c r="W18" s="70"/>
      <c r="X18" s="71"/>
      <c r="Y18" s="67">
        <f>SUM(Y13:Y17)</f>
        <v>0</v>
      </c>
      <c r="Z18" s="68"/>
    </row>
    <row r="19" spans="1:32" ht="15" customHeight="1" thickBot="1" x14ac:dyDescent="0.35">
      <c r="S19" s="5"/>
      <c r="T19" s="95" t="s">
        <v>40</v>
      </c>
      <c r="U19" s="96"/>
      <c r="V19" s="96"/>
      <c r="W19" s="96"/>
      <c r="X19" s="97"/>
      <c r="Y19" s="65">
        <v>40</v>
      </c>
      <c r="Z19" s="66"/>
    </row>
    <row r="20" spans="1:32" ht="18" customHeight="1" thickBot="1" x14ac:dyDescent="0.35">
      <c r="A20" s="49" t="s">
        <v>14</v>
      </c>
      <c r="B20" s="49"/>
      <c r="C20" s="49"/>
      <c r="D20" s="49"/>
      <c r="E20" s="49"/>
      <c r="F20" s="49"/>
      <c r="G20" s="49"/>
      <c r="H20" s="49"/>
      <c r="I20" s="7"/>
      <c r="J20" s="103" t="s">
        <v>39</v>
      </c>
      <c r="K20" s="103"/>
      <c r="L20" s="103"/>
      <c r="M20" s="101" t="s">
        <v>38</v>
      </c>
      <c r="N20" s="101"/>
      <c r="O20" s="101"/>
      <c r="P20" s="101"/>
      <c r="Q20" s="5"/>
      <c r="R20" s="6"/>
      <c r="S20" s="11"/>
      <c r="T20" s="11"/>
      <c r="U20" s="3"/>
      <c r="V20" s="4"/>
      <c r="W20" s="4"/>
      <c r="X20" s="4"/>
      <c r="Y20" s="11"/>
      <c r="Z20" s="22"/>
      <c r="AA20" s="14"/>
    </row>
    <row r="21" spans="1:32" thickBot="1" x14ac:dyDescent="0.35">
      <c r="A21" s="21">
        <v>6</v>
      </c>
      <c r="B21" s="104"/>
      <c r="C21" s="105"/>
      <c r="D21" s="105"/>
      <c r="E21" s="105"/>
      <c r="F21" s="105"/>
      <c r="G21" s="105"/>
      <c r="H21" s="105"/>
      <c r="I21" s="105"/>
      <c r="J21" s="106"/>
      <c r="K21" s="79"/>
      <c r="L21" s="79"/>
      <c r="M21" s="79"/>
      <c r="N21" s="79"/>
      <c r="O21" s="80"/>
      <c r="P21" s="81"/>
      <c r="Q21" s="34" t="str">
        <f>IF(B21="","",6)</f>
        <v/>
      </c>
      <c r="R21" s="31"/>
      <c r="S21" s="82"/>
      <c r="T21" s="82"/>
      <c r="U21" s="79"/>
      <c r="V21" s="79"/>
      <c r="W21" s="79"/>
      <c r="X21" s="79"/>
      <c r="Y21" s="50" t="str">
        <f>IF(B21="","",SUM(Q21,(R21*$R$12),IF(S21="oui",$S$12,0),IF(U21="oui",$U$12,0),IF(W21="oui",$W$12,0)))</f>
        <v/>
      </c>
      <c r="Z21" s="51"/>
    </row>
    <row r="22" spans="1:32" ht="15" customHeight="1" thickBot="1" x14ac:dyDescent="0.35">
      <c r="A22" s="19">
        <v>7</v>
      </c>
      <c r="B22" s="88"/>
      <c r="C22" s="89"/>
      <c r="D22" s="89"/>
      <c r="E22" s="89"/>
      <c r="F22" s="89"/>
      <c r="G22" s="89"/>
      <c r="H22" s="89"/>
      <c r="I22" s="89"/>
      <c r="J22" s="90"/>
      <c r="K22" s="74"/>
      <c r="L22" s="74"/>
      <c r="M22" s="74"/>
      <c r="N22" s="74"/>
      <c r="O22" s="53"/>
      <c r="P22" s="54"/>
      <c r="Q22" s="32" t="str">
        <f t="shared" ref="Q22:Q25" si="2">IF(B22="","",6)</f>
        <v/>
      </c>
      <c r="R22" s="29"/>
      <c r="S22" s="52"/>
      <c r="T22" s="52"/>
      <c r="U22" s="74"/>
      <c r="V22" s="74"/>
      <c r="W22" s="74"/>
      <c r="X22" s="74"/>
      <c r="Y22" s="50" t="str">
        <f t="shared" ref="Y22:Y25" si="3">IF(B22="","",SUM(Q22,(R22*$R$12),IF(S22="oui",$S$12,0),IF(U22="oui",$U$12,0),IF(W22="oui",$W$12,0)))</f>
        <v/>
      </c>
      <c r="Z22" s="51"/>
    </row>
    <row r="23" spans="1:32" ht="15" customHeight="1" thickBot="1" x14ac:dyDescent="0.35">
      <c r="A23" s="19">
        <v>8</v>
      </c>
      <c r="B23" s="88"/>
      <c r="C23" s="89"/>
      <c r="D23" s="89"/>
      <c r="E23" s="89"/>
      <c r="F23" s="89"/>
      <c r="G23" s="89"/>
      <c r="H23" s="89"/>
      <c r="I23" s="89"/>
      <c r="J23" s="90"/>
      <c r="K23" s="74"/>
      <c r="L23" s="74"/>
      <c r="M23" s="74"/>
      <c r="N23" s="74"/>
      <c r="O23" s="53"/>
      <c r="P23" s="54"/>
      <c r="Q23" s="32" t="str">
        <f t="shared" si="2"/>
        <v/>
      </c>
      <c r="R23" s="29"/>
      <c r="S23" s="52"/>
      <c r="T23" s="52"/>
      <c r="U23" s="74"/>
      <c r="V23" s="74"/>
      <c r="W23" s="74"/>
      <c r="X23" s="74"/>
      <c r="Y23" s="50" t="str">
        <f t="shared" si="3"/>
        <v/>
      </c>
      <c r="Z23" s="51"/>
    </row>
    <row r="24" spans="1:32" ht="15" customHeight="1" thickBot="1" x14ac:dyDescent="0.35">
      <c r="A24" s="19">
        <v>9</v>
      </c>
      <c r="B24" s="88"/>
      <c r="C24" s="89"/>
      <c r="D24" s="89"/>
      <c r="E24" s="89"/>
      <c r="F24" s="89"/>
      <c r="G24" s="89"/>
      <c r="H24" s="89"/>
      <c r="I24" s="89"/>
      <c r="J24" s="90"/>
      <c r="K24" s="74"/>
      <c r="L24" s="74"/>
      <c r="M24" s="74"/>
      <c r="N24" s="74"/>
      <c r="O24" s="53"/>
      <c r="P24" s="54"/>
      <c r="Q24" s="32" t="str">
        <f t="shared" si="2"/>
        <v/>
      </c>
      <c r="R24" s="29"/>
      <c r="S24" s="52"/>
      <c r="T24" s="52"/>
      <c r="U24" s="74"/>
      <c r="V24" s="74"/>
      <c r="W24" s="74"/>
      <c r="X24" s="74"/>
      <c r="Y24" s="50" t="str">
        <f t="shared" si="3"/>
        <v/>
      </c>
      <c r="Z24" s="51"/>
    </row>
    <row r="25" spans="1:32" thickBot="1" x14ac:dyDescent="0.35">
      <c r="A25" s="20">
        <v>10</v>
      </c>
      <c r="B25" s="91"/>
      <c r="C25" s="92"/>
      <c r="D25" s="92"/>
      <c r="E25" s="92"/>
      <c r="F25" s="92"/>
      <c r="G25" s="92"/>
      <c r="H25" s="92"/>
      <c r="I25" s="92"/>
      <c r="J25" s="93"/>
      <c r="K25" s="87"/>
      <c r="L25" s="87"/>
      <c r="M25" s="87"/>
      <c r="N25" s="87"/>
      <c r="O25" s="77"/>
      <c r="P25" s="78"/>
      <c r="Q25" s="33" t="str">
        <f t="shared" si="2"/>
        <v/>
      </c>
      <c r="R25" s="30"/>
      <c r="S25" s="76"/>
      <c r="T25" s="76"/>
      <c r="U25" s="87"/>
      <c r="V25" s="87"/>
      <c r="W25" s="87"/>
      <c r="X25" s="87"/>
      <c r="Y25" s="50" t="str">
        <f t="shared" si="3"/>
        <v/>
      </c>
      <c r="Z25" s="51"/>
    </row>
    <row r="26" spans="1:32" ht="15" customHeight="1" thickBot="1" x14ac:dyDescent="0.35">
      <c r="B26" s="23"/>
      <c r="C26" s="23"/>
      <c r="D26" s="23"/>
      <c r="E26" s="23"/>
      <c r="F26" s="23"/>
      <c r="G26" s="23"/>
      <c r="H26" s="23"/>
      <c r="I26" s="23"/>
      <c r="V26" s="95" t="s">
        <v>15</v>
      </c>
      <c r="W26" s="96"/>
      <c r="X26" s="97"/>
      <c r="Y26" s="67">
        <f>SUM(Y21:Y25)</f>
        <v>0</v>
      </c>
      <c r="Z26" s="68"/>
    </row>
    <row r="27" spans="1:32" ht="15" customHeight="1" thickBot="1" x14ac:dyDescent="0.35">
      <c r="A27" s="126" t="s">
        <v>53</v>
      </c>
      <c r="B27" s="126"/>
      <c r="C27" s="126"/>
      <c r="D27" s="126"/>
      <c r="E27" s="126"/>
      <c r="F27" s="126"/>
      <c r="G27" s="126"/>
      <c r="H27" s="126"/>
      <c r="I27" s="126"/>
      <c r="J27" s="12"/>
      <c r="K27" s="12"/>
      <c r="L27" s="4"/>
      <c r="M27" s="4"/>
      <c r="N27" s="4"/>
      <c r="O27" s="4"/>
      <c r="P27" s="4"/>
      <c r="Q27" s="4"/>
      <c r="R27" s="4"/>
      <c r="T27" s="95" t="s">
        <v>40</v>
      </c>
      <c r="U27" s="96"/>
      <c r="V27" s="96"/>
      <c r="W27" s="96"/>
      <c r="X27" s="97"/>
      <c r="Y27" s="65"/>
      <c r="Z27" s="66"/>
    </row>
    <row r="28" spans="1:32" ht="15" customHeight="1" thickBot="1" x14ac:dyDescent="0.35">
      <c r="A28" s="126"/>
      <c r="B28" s="126"/>
      <c r="C28" s="126"/>
      <c r="D28" s="126"/>
      <c r="E28" s="126"/>
      <c r="F28" s="126"/>
      <c r="G28" s="126"/>
      <c r="H28" s="126"/>
      <c r="I28" s="126"/>
      <c r="J28" s="12"/>
      <c r="K28" s="12"/>
      <c r="L28" s="4"/>
      <c r="M28" s="4"/>
      <c r="N28" s="4"/>
      <c r="O28" s="4"/>
      <c r="P28" s="4"/>
      <c r="Q28" s="4"/>
      <c r="R28" s="4"/>
      <c r="Z28" s="8"/>
      <c r="AA28" s="8"/>
    </row>
    <row r="29" spans="1:32" s="9" customFormat="1" ht="19.2" customHeight="1" thickBot="1" x14ac:dyDescent="0.35">
      <c r="A29" s="126"/>
      <c r="B29" s="126"/>
      <c r="C29" s="126"/>
      <c r="D29" s="126"/>
      <c r="E29" s="126"/>
      <c r="F29" s="126"/>
      <c r="G29" s="126"/>
      <c r="H29" s="126"/>
      <c r="I29" s="126"/>
      <c r="J29" s="144" t="s">
        <v>44</v>
      </c>
      <c r="K29" s="145"/>
      <c r="L29" s="145"/>
      <c r="M29" s="145"/>
      <c r="N29" s="145"/>
      <c r="O29" s="145"/>
      <c r="P29" s="145"/>
      <c r="Q29" s="13" t="s">
        <v>11</v>
      </c>
      <c r="R29" s="13" t="s">
        <v>54</v>
      </c>
      <c r="S29" s="146" t="s">
        <v>43</v>
      </c>
      <c r="T29" s="147"/>
      <c r="U29" s="146" t="s">
        <v>42</v>
      </c>
      <c r="V29" s="147"/>
      <c r="W29" s="146" t="s">
        <v>41</v>
      </c>
      <c r="X29" s="148"/>
      <c r="AB29" s="9" t="s">
        <v>48</v>
      </c>
      <c r="AC29" s="9" t="s">
        <v>49</v>
      </c>
      <c r="AD29" s="9" t="s">
        <v>50</v>
      </c>
      <c r="AE29" s="9" t="s">
        <v>51</v>
      </c>
      <c r="AF29" s="9" t="s">
        <v>52</v>
      </c>
    </row>
    <row r="30" spans="1:32" s="9" customFormat="1" ht="15.6" customHeight="1" x14ac:dyDescent="0.3">
      <c r="A30" s="126"/>
      <c r="B30" s="126"/>
      <c r="C30" s="126"/>
      <c r="D30" s="126"/>
      <c r="E30" s="126"/>
      <c r="F30" s="126"/>
      <c r="G30" s="126"/>
      <c r="H30" s="126"/>
      <c r="I30" s="126"/>
      <c r="J30" s="142" t="s">
        <v>47</v>
      </c>
      <c r="K30" s="143"/>
      <c r="L30" s="143"/>
      <c r="M30" s="143"/>
      <c r="N30" s="143"/>
      <c r="O30" s="143"/>
      <c r="P30" s="143"/>
      <c r="Q30" s="38" t="s">
        <v>35</v>
      </c>
      <c r="R30" s="38">
        <v>1</v>
      </c>
      <c r="S30" s="118" t="s">
        <v>35</v>
      </c>
      <c r="T30" s="118"/>
      <c r="U30" s="118" t="s">
        <v>35</v>
      </c>
      <c r="V30" s="118"/>
      <c r="W30" s="118" t="s">
        <v>36</v>
      </c>
      <c r="X30" s="119"/>
      <c r="Y30" s="151">
        <f>SUM(IF(Q30="oui",6*AB30,0),IF(R30=1,5*AC30,0),IF(R30&gt;1,(SUM(R13:R17,R21:R25)*5),0),IF(S30="oui",18*AD30,0),IF(U30="oui",15*AE30,0),IF(W30="oui",20*AF30,0))</f>
        <v>0</v>
      </c>
      <c r="Z30" s="152"/>
      <c r="AB30" s="9">
        <f>COUNTIF(Q13:Q17:Q21:Q25,6)</f>
        <v>0</v>
      </c>
      <c r="AC30" s="9">
        <f>COUNTIF(R13:R17:R21:R25,"&gt;0")</f>
        <v>0</v>
      </c>
      <c r="AD30" s="9">
        <f>COUNTIF(S13:S17:S21:S25,"oui")</f>
        <v>0</v>
      </c>
      <c r="AE30" s="9">
        <f>COUNTIF(U13:U17:U21:U25,"oui")</f>
        <v>0</v>
      </c>
      <c r="AF30" s="9">
        <f>COUNTIF(W13:W17:W21:W25,"oui")</f>
        <v>0</v>
      </c>
    </row>
    <row r="31" spans="1:32" s="9" customFormat="1" ht="15.6" customHeight="1" x14ac:dyDescent="0.3">
      <c r="A31" s="126" t="s">
        <v>17</v>
      </c>
      <c r="B31" s="126"/>
      <c r="C31" s="126"/>
      <c r="D31" s="126"/>
      <c r="E31" s="126"/>
      <c r="F31" s="126"/>
      <c r="G31" s="126"/>
      <c r="H31" s="126"/>
      <c r="I31" s="127"/>
      <c r="J31" s="139" t="s">
        <v>13</v>
      </c>
      <c r="K31" s="140"/>
      <c r="L31" s="140"/>
      <c r="M31" s="140"/>
      <c r="N31" s="140"/>
      <c r="O31" s="140"/>
      <c r="P31" s="141"/>
      <c r="Q31" s="39"/>
      <c r="R31" s="39"/>
      <c r="S31" s="120"/>
      <c r="T31" s="120"/>
      <c r="U31" s="120"/>
      <c r="V31" s="120"/>
      <c r="W31" s="120"/>
      <c r="X31" s="121"/>
      <c r="Y31" s="153">
        <f>Y19+Y27</f>
        <v>40</v>
      </c>
      <c r="Z31" s="154"/>
    </row>
    <row r="32" spans="1:32" s="9" customFormat="1" ht="15.6" customHeight="1" x14ac:dyDescent="0.3">
      <c r="A32" s="126"/>
      <c r="B32" s="126"/>
      <c r="C32" s="126"/>
      <c r="D32" s="126"/>
      <c r="E32" s="126"/>
      <c r="F32" s="126"/>
      <c r="G32" s="126"/>
      <c r="H32" s="126"/>
      <c r="I32" s="127"/>
      <c r="J32" s="115" t="s">
        <v>45</v>
      </c>
      <c r="K32" s="116"/>
      <c r="L32" s="116"/>
      <c r="M32" s="116"/>
      <c r="N32" s="116"/>
      <c r="O32" s="116"/>
      <c r="P32" s="117"/>
      <c r="Q32" s="39"/>
      <c r="R32" s="39"/>
      <c r="S32" s="120"/>
      <c r="T32" s="120"/>
      <c r="U32" s="120"/>
      <c r="V32" s="120"/>
      <c r="W32" s="120"/>
      <c r="X32" s="121"/>
      <c r="Y32" s="155">
        <f>SUM(Y30,Y31)</f>
        <v>40</v>
      </c>
      <c r="Z32" s="156"/>
    </row>
    <row r="33" spans="1:27" s="9" customFormat="1" ht="15.6" customHeight="1" thickBot="1" x14ac:dyDescent="0.35">
      <c r="A33" s="128" t="s">
        <v>61</v>
      </c>
      <c r="B33" s="128"/>
      <c r="C33" s="128"/>
      <c r="D33" s="128"/>
      <c r="E33" s="128"/>
      <c r="F33" s="128"/>
      <c r="G33" s="128"/>
      <c r="H33" s="128"/>
      <c r="I33" s="129"/>
      <c r="J33" s="112" t="s">
        <v>46</v>
      </c>
      <c r="K33" s="113"/>
      <c r="L33" s="113"/>
      <c r="M33" s="113"/>
      <c r="N33" s="113"/>
      <c r="O33" s="113"/>
      <c r="P33" s="114"/>
      <c r="Q33" s="40"/>
      <c r="R33" s="40"/>
      <c r="S33" s="149"/>
      <c r="T33" s="149"/>
      <c r="U33" s="149"/>
      <c r="V33" s="149"/>
      <c r="W33" s="149"/>
      <c r="X33" s="150"/>
      <c r="Y33" s="110">
        <f>SUM(Y18,Y26,-Y30)</f>
        <v>0</v>
      </c>
      <c r="Z33" s="111"/>
    </row>
    <row r="34" spans="1:27" ht="15" customHeight="1" thickBot="1" x14ac:dyDescent="0.35">
      <c r="A34" s="128"/>
      <c r="B34" s="128"/>
      <c r="C34" s="128"/>
      <c r="D34" s="128"/>
      <c r="E34" s="128"/>
      <c r="F34" s="128"/>
      <c r="G34" s="128"/>
      <c r="H34" s="128"/>
      <c r="I34" s="129"/>
      <c r="J34" s="122" t="s">
        <v>18</v>
      </c>
      <c r="K34" s="123"/>
      <c r="L34" s="123"/>
      <c r="M34" s="123"/>
      <c r="N34" s="123"/>
      <c r="O34" s="123"/>
      <c r="P34" s="123"/>
      <c r="Q34" s="124"/>
      <c r="R34" s="124"/>
      <c r="S34" s="124"/>
      <c r="T34" s="124"/>
      <c r="U34" s="124"/>
      <c r="V34" s="124"/>
      <c r="W34" s="124"/>
      <c r="X34" s="124"/>
      <c r="Y34" s="123"/>
      <c r="Z34" s="125"/>
      <c r="AA34" s="10"/>
    </row>
    <row r="35" spans="1:27" ht="15" customHeight="1" x14ac:dyDescent="0.3">
      <c r="A35" s="128"/>
      <c r="B35" s="128"/>
      <c r="C35" s="128"/>
      <c r="D35" s="128"/>
      <c r="E35" s="128"/>
      <c r="F35" s="128"/>
      <c r="G35" s="128"/>
      <c r="H35" s="128"/>
      <c r="I35" s="129"/>
      <c r="J35" s="130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2"/>
      <c r="AA35" s="10"/>
    </row>
    <row r="36" spans="1:27" ht="15" customHeight="1" x14ac:dyDescent="0.3">
      <c r="A36" s="128"/>
      <c r="B36" s="128"/>
      <c r="C36" s="128"/>
      <c r="D36" s="128"/>
      <c r="E36" s="128"/>
      <c r="F36" s="128"/>
      <c r="G36" s="128"/>
      <c r="H36" s="128"/>
      <c r="I36" s="129"/>
      <c r="J36" s="133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5"/>
    </row>
    <row r="37" spans="1:27" ht="15" customHeight="1" thickBot="1" x14ac:dyDescent="0.35">
      <c r="A37" s="11"/>
      <c r="B37" s="11"/>
      <c r="C37" s="11"/>
      <c r="D37" s="11"/>
      <c r="E37" s="11"/>
      <c r="F37" s="11"/>
      <c r="G37" s="11"/>
      <c r="H37" s="11"/>
      <c r="J37" s="136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8"/>
    </row>
    <row r="38" spans="1:27" ht="15" customHeight="1" x14ac:dyDescent="0.3"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</sheetData>
  <sheetProtection algorithmName="SHA-512" hashValue="bYF9NMo14Z2qa6AdEA/KNth/Ig/IryxGJhPN7wLsWv+fgGkSyYOhffLzWkcS7krup6QJZheRTXK8M5vqv5EvQA==" saltValue="ScLu3EAPBu+pvBhMOJYJ0g==" spinCount="100000" sheet="1" objects="1" scenarios="1" selectLockedCells="1"/>
  <mergeCells count="167">
    <mergeCell ref="J34:Z34"/>
    <mergeCell ref="A27:I30"/>
    <mergeCell ref="A31:I32"/>
    <mergeCell ref="A33:I36"/>
    <mergeCell ref="J35:Z37"/>
    <mergeCell ref="Y26:Z26"/>
    <mergeCell ref="V26:X26"/>
    <mergeCell ref="J31:P31"/>
    <mergeCell ref="J30:P30"/>
    <mergeCell ref="J29:P29"/>
    <mergeCell ref="S30:T30"/>
    <mergeCell ref="S31:T31"/>
    <mergeCell ref="S32:T32"/>
    <mergeCell ref="S29:T29"/>
    <mergeCell ref="Y27:Z27"/>
    <mergeCell ref="T27:X27"/>
    <mergeCell ref="U29:V29"/>
    <mergeCell ref="W29:X29"/>
    <mergeCell ref="S33:T33"/>
    <mergeCell ref="U33:V33"/>
    <mergeCell ref="W33:X33"/>
    <mergeCell ref="Y30:Z30"/>
    <mergeCell ref="Y31:Z31"/>
    <mergeCell ref="Y32:Z32"/>
    <mergeCell ref="Y33:Z33"/>
    <mergeCell ref="J33:P33"/>
    <mergeCell ref="J32:P32"/>
    <mergeCell ref="U30:V30"/>
    <mergeCell ref="W30:X30"/>
    <mergeCell ref="U31:V31"/>
    <mergeCell ref="W31:X31"/>
    <mergeCell ref="U32:V32"/>
    <mergeCell ref="W32:X32"/>
    <mergeCell ref="J20:L20"/>
    <mergeCell ref="M20:P20"/>
    <mergeCell ref="B21:J21"/>
    <mergeCell ref="B22:J22"/>
    <mergeCell ref="A20:H20"/>
    <mergeCell ref="B12:J12"/>
    <mergeCell ref="B13:J13"/>
    <mergeCell ref="B14:J14"/>
    <mergeCell ref="B15:J15"/>
    <mergeCell ref="B16:J16"/>
    <mergeCell ref="B17:J17"/>
    <mergeCell ref="K17:L17"/>
    <mergeCell ref="O17:P17"/>
    <mergeCell ref="M17:N17"/>
    <mergeCell ref="B23:J23"/>
    <mergeCell ref="B24:J24"/>
    <mergeCell ref="B25:J25"/>
    <mergeCell ref="Q10:Q11"/>
    <mergeCell ref="T19:X19"/>
    <mergeCell ref="E7:F7"/>
    <mergeCell ref="E8:F8"/>
    <mergeCell ref="E9:F9"/>
    <mergeCell ref="G7:L7"/>
    <mergeCell ref="G8:L8"/>
    <mergeCell ref="G9:L9"/>
    <mergeCell ref="M8:N8"/>
    <mergeCell ref="M9:N9"/>
    <mergeCell ref="O8:R8"/>
    <mergeCell ref="O9:R9"/>
    <mergeCell ref="K23:L23"/>
    <mergeCell ref="M23:N23"/>
    <mergeCell ref="O23:P23"/>
    <mergeCell ref="S23:T23"/>
    <mergeCell ref="U21:V21"/>
    <mergeCell ref="W21:X21"/>
    <mergeCell ref="W17:X17"/>
    <mergeCell ref="M11:P11"/>
    <mergeCell ref="J11:L11"/>
    <mergeCell ref="A1:L2"/>
    <mergeCell ref="M1:S2"/>
    <mergeCell ref="T1:AA2"/>
    <mergeCell ref="R10:R11"/>
    <mergeCell ref="S10:T11"/>
    <mergeCell ref="U10:V11"/>
    <mergeCell ref="W10:X11"/>
    <mergeCell ref="U25:V25"/>
    <mergeCell ref="W25:X25"/>
    <mergeCell ref="Y25:Z25"/>
    <mergeCell ref="K25:L25"/>
    <mergeCell ref="M25:N25"/>
    <mergeCell ref="O25:P25"/>
    <mergeCell ref="S25:T25"/>
    <mergeCell ref="U23:V23"/>
    <mergeCell ref="W23:X23"/>
    <mergeCell ref="Y23:Z23"/>
    <mergeCell ref="K24:L24"/>
    <mergeCell ref="M24:N24"/>
    <mergeCell ref="O24:P24"/>
    <mergeCell ref="S24:T24"/>
    <mergeCell ref="U24:V24"/>
    <mergeCell ref="W24:X24"/>
    <mergeCell ref="Y24:Z24"/>
    <mergeCell ref="Y21:Z21"/>
    <mergeCell ref="K22:L22"/>
    <mergeCell ref="M22:N22"/>
    <mergeCell ref="O22:P22"/>
    <mergeCell ref="S22:T22"/>
    <mergeCell ref="U22:V22"/>
    <mergeCell ref="W22:X22"/>
    <mergeCell ref="Y22:Z22"/>
    <mergeCell ref="K21:L21"/>
    <mergeCell ref="M21:N21"/>
    <mergeCell ref="O21:P21"/>
    <mergeCell ref="S21:T21"/>
    <mergeCell ref="Y19:Z19"/>
    <mergeCell ref="Y18:Z18"/>
    <mergeCell ref="V18:X18"/>
    <mergeCell ref="O12:P12"/>
    <mergeCell ref="M16:N16"/>
    <mergeCell ref="M13:N13"/>
    <mergeCell ref="M14:N14"/>
    <mergeCell ref="K12:L12"/>
    <mergeCell ref="K13:L13"/>
    <mergeCell ref="K14:L14"/>
    <mergeCell ref="K15:L15"/>
    <mergeCell ref="K16:L16"/>
    <mergeCell ref="O15:P15"/>
    <mergeCell ref="O16:P16"/>
    <mergeCell ref="O13:P13"/>
    <mergeCell ref="O14:P14"/>
    <mergeCell ref="M12:N12"/>
    <mergeCell ref="M15:N15"/>
    <mergeCell ref="S16:T16"/>
    <mergeCell ref="U16:V16"/>
    <mergeCell ref="W16:X16"/>
    <mergeCell ref="Y16:Z16"/>
    <mergeCell ref="S17:T17"/>
    <mergeCell ref="U17:V17"/>
    <mergeCell ref="A11:H11"/>
    <mergeCell ref="G3:I3"/>
    <mergeCell ref="G4:I4"/>
    <mergeCell ref="Y17:Z17"/>
    <mergeCell ref="Y14:Z14"/>
    <mergeCell ref="S15:T15"/>
    <mergeCell ref="U15:V15"/>
    <mergeCell ref="W15:X15"/>
    <mergeCell ref="Y15:Z15"/>
    <mergeCell ref="Y10:Z11"/>
    <mergeCell ref="S12:T12"/>
    <mergeCell ref="U12:V12"/>
    <mergeCell ref="W12:X12"/>
    <mergeCell ref="Y12:Z12"/>
    <mergeCell ref="S13:T13"/>
    <mergeCell ref="U13:V13"/>
    <mergeCell ref="W13:X13"/>
    <mergeCell ref="Y13:Z13"/>
    <mergeCell ref="S14:T14"/>
    <mergeCell ref="U14:V14"/>
    <mergeCell ref="W14:X14"/>
    <mergeCell ref="B5:D5"/>
    <mergeCell ref="M5:Q5"/>
    <mergeCell ref="R4:S4"/>
    <mergeCell ref="R5:S5"/>
    <mergeCell ref="T4:Z4"/>
    <mergeCell ref="T5:Z5"/>
    <mergeCell ref="M4:Q4"/>
    <mergeCell ref="B3:D3"/>
    <mergeCell ref="B4:D4"/>
    <mergeCell ref="B6:D6"/>
    <mergeCell ref="B7:D7"/>
    <mergeCell ref="E3:F3"/>
    <mergeCell ref="E4:F4"/>
    <mergeCell ref="E5:F5"/>
    <mergeCell ref="G5:J5"/>
  </mergeCells>
  <phoneticPr fontId="1" type="noConversion"/>
  <printOptions horizontalCentered="1" verticalCentered="1"/>
  <pageMargins left="0.23622047244094491" right="0.23622047244094491" top="0.35433070866141736" bottom="0.35433070866141736" header="0" footer="0"/>
  <pageSetup paperSize="9" scale="92" fitToWidth="0" orientation="landscape" r:id="rId1"/>
  <colBreaks count="1" manualBreakCount="1">
    <brk id="33" max="38" man="1"/>
  </col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Selon liste déroulante" xr:uid="{3464FC89-CF8B-4D67-BE48-69248EF0AB25}">
          <x14:formula1>
            <xm:f>Feuil2!$A$1:$A$4</xm:f>
          </x14:formula1>
          <xm:sqref>O13:P17 O21:P25</xm:sqref>
        </x14:dataValidation>
        <x14:dataValidation type="list" allowBlank="1" showInputMessage="1" showErrorMessage="1" xr:uid="{08141466-2B9A-4336-9D25-E3E23A00DD90}">
          <x14:formula1>
            <xm:f>Feuil2!$C$1:$C$2</xm:f>
          </x14:formula1>
          <xm:sqref>Q30:Q33 T31:T33 U30:U33 X31:X33 V31:V33 W30:W33 S30:S33</xm:sqref>
        </x14:dataValidation>
        <x14:dataValidation type="list" allowBlank="1" showInputMessage="1" showErrorMessage="1" error="Maximum 2 passes exercice" xr:uid="{A0FE7D00-F8CD-4594-AF92-B3CDCC5DEE4F}">
          <x14:formula1>
            <xm:f>Feuil2!$B$1:$B$2</xm:f>
          </x14:formula1>
          <xm:sqref>R13:R25</xm:sqref>
        </x14:dataValidation>
        <x14:dataValidation type="list" allowBlank="1" showInputMessage="1" showErrorMessage="1" error="Réponse autorisée : oui, non ou ?" xr:uid="{B98C48D3-4A76-454C-A8DD-47B39B85B88A}">
          <x14:formula1>
            <xm:f>Feuil2!$C$1:$C$3</xm:f>
          </x14:formula1>
          <xm:sqref>S13:X17 S21:X25</xm:sqref>
        </x14:dataValidation>
        <x14:dataValidation type="list" allowBlank="1" showInputMessage="1" showErrorMessage="1" error="A remplir si groupe complet sinon laissez vide" xr:uid="{F7925F81-6047-4228-B17C-FCAC6E478868}">
          <x14:formula1>
            <xm:f>Feuil2!$D$1:$D$2</xm:f>
          </x14:formula1>
          <xm:sqref>Y19:Z19 Y27:Z27</xm:sqref>
        </x14:dataValidation>
        <x14:dataValidation type="list" allowBlank="1" showInputMessage="1" showErrorMessage="1" error="2 passes exercicie max" xr:uid="{36113159-E589-4133-B6D5-E7575F5DD5D6}">
          <x14:formula1>
            <xm:f>Feuil2!$B$1:$B$3</xm:f>
          </x14:formula1>
          <xm:sqref>R30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1E06-CB87-4A16-A49E-E26AB2BF142A}">
  <dimension ref="A1:D4"/>
  <sheetViews>
    <sheetView workbookViewId="0">
      <selection activeCell="A4" sqref="A4"/>
    </sheetView>
  </sheetViews>
  <sheetFormatPr baseColWidth="10" defaultRowHeight="14.4" x14ac:dyDescent="0.3"/>
  <sheetData>
    <row r="1" spans="1:4" x14ac:dyDescent="0.3">
      <c r="A1" t="s">
        <v>29</v>
      </c>
      <c r="B1">
        <v>1</v>
      </c>
      <c r="C1" t="s">
        <v>35</v>
      </c>
      <c r="D1">
        <v>40</v>
      </c>
    </row>
    <row r="2" spans="1:4" x14ac:dyDescent="0.3">
      <c r="A2" t="s">
        <v>30</v>
      </c>
      <c r="B2">
        <v>2</v>
      </c>
      <c r="C2" t="s">
        <v>36</v>
      </c>
    </row>
    <row r="3" spans="1:4" x14ac:dyDescent="0.3">
      <c r="A3" t="s">
        <v>31</v>
      </c>
      <c r="B3">
        <v>0</v>
      </c>
      <c r="C3" t="s">
        <v>34</v>
      </c>
    </row>
    <row r="4" spans="1:4" x14ac:dyDescent="0.3">
      <c r="A4" s="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 Fanolliet</dc:creator>
  <cp:keywords/>
  <dc:description/>
  <cp:lastModifiedBy>Tir Cristallin</cp:lastModifiedBy>
  <cp:revision/>
  <cp:lastPrinted>2025-07-21T13:02:30Z</cp:lastPrinted>
  <dcterms:created xsi:type="dcterms:W3CDTF">2024-07-26T13:36:04Z</dcterms:created>
  <dcterms:modified xsi:type="dcterms:W3CDTF">2026-08-06T17:27:42Z</dcterms:modified>
  <cp:category/>
  <cp:contentStatus/>
</cp:coreProperties>
</file>